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GO\Downloads\"/>
    </mc:Choice>
  </mc:AlternateContent>
  <xr:revisionPtr revIDLastSave="0" documentId="8_{5397B402-A84B-4416-B07A-7F1C2DA595DC}" xr6:coauthVersionLast="47" xr6:coauthVersionMax="47" xr10:uidLastSave="{00000000-0000-0000-0000-000000000000}"/>
  <bookViews>
    <workbookView xWindow="3465" yWindow="3465" windowWidth="21600" windowHeight="11295" firstSheet="2" activeTab="2" xr2:uid="{C0479B66-1EB4-4F5C-86C2-C058152B4B1E}"/>
  </bookViews>
  <sheets>
    <sheet name="Tabelas" sheetId="3" state="hidden" r:id="rId1"/>
    <sheet name="Plan1" sheetId="1" state="hidden" r:id="rId2"/>
    <sheet name="Fomulário Atualizado" sheetId="4" r:id="rId3"/>
  </sheets>
  <definedNames>
    <definedName name="_xlnm._FilterDatabase" localSheetId="2" hidden="1">'Fomulário Atualizado'!#REF!</definedName>
    <definedName name="Cidades">Plan1!$A$6:$A$40</definedName>
    <definedName name="Natureza">Tabelas!$B$3:$B$20</definedName>
  </definedNames>
  <calcPr calcId="181029"/>
</workbook>
</file>

<file path=xl/calcChain.xml><?xml version="1.0" encoding="utf-8"?>
<calcChain xmlns="http://schemas.openxmlformats.org/spreadsheetml/2006/main">
  <c r="F22" i="4" l="1"/>
  <c r="F32" i="4" s="1"/>
  <c r="F23" i="4"/>
  <c r="F28" i="4"/>
  <c r="F29" i="4"/>
  <c r="F30" i="4"/>
  <c r="A48" i="4"/>
  <c r="F25" i="4"/>
  <c r="F24" i="4"/>
  <c r="F31" i="4"/>
  <c r="F27" i="4"/>
  <c r="F26" i="4"/>
  <c r="F21" i="4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CPD</author>
  </authors>
  <commentList>
    <comment ref="B23" authorId="0" shapeId="0" xr:uid="{71862F8C-07AB-4F2B-A082-7F7B6512A7D5}">
      <text>
        <r>
          <rPr>
            <b/>
            <sz val="9"/>
            <color indexed="81"/>
            <rFont val="Segoe UI"/>
            <family val="2"/>
          </rPr>
          <t>Ajuda:</t>
        </r>
        <r>
          <rPr>
            <sz val="9"/>
            <color indexed="81"/>
            <rFont val="Segoe UI"/>
            <family val="2"/>
          </rPr>
          <t xml:space="preserve">
Preencher com a quantidade de dias e o valor total gasto no período.</t>
        </r>
      </text>
    </comment>
  </commentList>
</comments>
</file>

<file path=xl/sharedStrings.xml><?xml version="1.0" encoding="utf-8"?>
<sst xmlns="http://schemas.openxmlformats.org/spreadsheetml/2006/main" count="101" uniqueCount="92">
  <si>
    <t>Custo/Km</t>
  </si>
  <si>
    <t>Total</t>
  </si>
  <si>
    <t>Passagem Rodoviária</t>
  </si>
  <si>
    <t>Alagoinhas</t>
  </si>
  <si>
    <t>Barreiras</t>
  </si>
  <si>
    <t>Bom Jesus da Lapa</t>
  </si>
  <si>
    <t>Brumado</t>
  </si>
  <si>
    <t>Camaçari</t>
  </si>
  <si>
    <t>Coaraci</t>
  </si>
  <si>
    <t>Eunápolis</t>
  </si>
  <si>
    <t>Feira de Santana</t>
  </si>
  <si>
    <t>Gandu</t>
  </si>
  <si>
    <t>Guanambi</t>
  </si>
  <si>
    <t>Ibicaraí</t>
  </si>
  <si>
    <t>Ilhéus</t>
  </si>
  <si>
    <t>Ipiaú</t>
  </si>
  <si>
    <t>Irecê</t>
  </si>
  <si>
    <t>Itaberaba</t>
  </si>
  <si>
    <t>Itabuna</t>
  </si>
  <si>
    <t>Itajuípe</t>
  </si>
  <si>
    <t>Itamarajú</t>
  </si>
  <si>
    <t>Itapetinga</t>
  </si>
  <si>
    <t>Jacobina</t>
  </si>
  <si>
    <t>Jequié</t>
  </si>
  <si>
    <t>Juazeiro</t>
  </si>
  <si>
    <t>Luis Eduardo Magalhães</t>
  </si>
  <si>
    <t>Paulo Afonso</t>
  </si>
  <si>
    <t>Porto Seguro</t>
  </si>
  <si>
    <t>Santa Maria da Vitória</t>
  </si>
  <si>
    <t>Santo Antº de Jesus</t>
  </si>
  <si>
    <t>Senhor do Bonfim</t>
  </si>
  <si>
    <t>Serrinha</t>
  </si>
  <si>
    <t>Teixeira de Freitas</t>
  </si>
  <si>
    <t>Valença</t>
  </si>
  <si>
    <t>Vitória da Conquista</t>
  </si>
  <si>
    <t>ANEXO I</t>
  </si>
  <si>
    <t xml:space="preserve">Cidade                                 </t>
  </si>
  <si>
    <t>Combustível</t>
  </si>
  <si>
    <t>Distância      (Ida e Volta)</t>
  </si>
  <si>
    <t>ROL DO CUSTO MÉDIO DAS DESPESAS COBERTAS E REEMBOLSÁVEIS</t>
  </si>
  <si>
    <r>
      <t>FONTES</t>
    </r>
    <r>
      <rPr>
        <i/>
        <sz val="7"/>
        <rFont val="Arial"/>
        <family val="2"/>
      </rPr>
      <t>:  GOOGLE MAPS E ANP - Agência Nacional de Petróleo, Gás Natural e Biocombustíveis</t>
    </r>
  </si>
  <si>
    <t xml:space="preserve">Cruz das Almas </t>
  </si>
  <si>
    <t>Campo Formoso</t>
  </si>
  <si>
    <t>Passagem Aérea  medio/max</t>
  </si>
  <si>
    <t>Custo Hospedagem/Diaria</t>
  </si>
  <si>
    <t>Custo Alimentação Alomoço/Jantar</t>
  </si>
  <si>
    <t>Lauro de Freitas</t>
  </si>
  <si>
    <t>Data</t>
  </si>
  <si>
    <t>Natureza</t>
  </si>
  <si>
    <t>Passagens</t>
  </si>
  <si>
    <t xml:space="preserve">Hospedagem </t>
  </si>
  <si>
    <t>Alimentação</t>
  </si>
  <si>
    <t>Hospedagem</t>
  </si>
  <si>
    <t>Quantidade</t>
  </si>
  <si>
    <t>Titular da conta</t>
  </si>
  <si>
    <t>Banco</t>
  </si>
  <si>
    <t>Agência</t>
  </si>
  <si>
    <t>Conta Corrente</t>
  </si>
  <si>
    <t>CPF</t>
  </si>
  <si>
    <t>Km</t>
  </si>
  <si>
    <t>Un.</t>
  </si>
  <si>
    <t>Diária</t>
  </si>
  <si>
    <t>Verba</t>
  </si>
  <si>
    <t>Unidade</t>
  </si>
  <si>
    <t>Unitário</t>
  </si>
  <si>
    <t>Passagem Aérea</t>
  </si>
  <si>
    <t>Passagem Terrestre</t>
  </si>
  <si>
    <t>Discriminação</t>
  </si>
  <si>
    <t>Distância Km</t>
  </si>
  <si>
    <t>RG</t>
  </si>
  <si>
    <t>Total das Despesas</t>
  </si>
  <si>
    <t xml:space="preserve">Solicito o reembolso da quantia de </t>
  </si>
  <si>
    <t>ORDEM DOS ADVOGADOS DO BRASIL</t>
  </si>
  <si>
    <t>Seção do Estado da Bahia</t>
  </si>
  <si>
    <t>Observações</t>
  </si>
  <si>
    <t>ASSINATURA</t>
  </si>
  <si>
    <t>Pedágio</t>
  </si>
  <si>
    <t>Estacionamento</t>
  </si>
  <si>
    <t>Solicito o reembolso da quantia de:</t>
  </si>
  <si>
    <t>Nome do Solicitante:</t>
  </si>
  <si>
    <t>Cidade de Origem:</t>
  </si>
  <si>
    <t>Cidade Destino :</t>
  </si>
  <si>
    <t>Assinatura de quitação</t>
  </si>
  <si>
    <t xml:space="preserve">Histórico detalhado do evento: </t>
  </si>
  <si>
    <t xml:space="preserve">Reembolso em dinheiro: Recebido em _____/_____/_____ </t>
  </si>
  <si>
    <t>1. Todos os valores deverão ser comprovados através de notas fiscais válidas;</t>
  </si>
  <si>
    <t>2. Não serão reembolsados notas com bebidas ou qualquer despesa em desacordo com a finalidade da entidade;</t>
  </si>
  <si>
    <t>Valor</t>
  </si>
  <si>
    <t xml:space="preserve">Data do evento: </t>
  </si>
  <si>
    <t xml:space="preserve">Cargo: </t>
  </si>
  <si>
    <t>3. O limite diário com alimentação é de R$ 182,66 conforme Resolução N. 003.2022 e suas atualizações.</t>
  </si>
  <si>
    <t>Prezado Diretor Tesoureiro,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</si>
</sst>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72" formatCode="_-[$R$-416]* #,##0.00_-;\-[$R$-416]* #,##0.00_-;_-[$R$-416]* &quot;-&quot;??_-;_-@_-"/>
    <numFmt numFmtId="174" formatCode="#,##0_ ;\-#,##0\ "/>
    <numFmt numFmtId="178" formatCode="d/m/yy;@"/>
    <numFmt numFmtId="186" formatCode="&quot;Salvador &quot;\ dd/\ mmmm\ /\ yyyy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center"/>
    </xf>
    <xf numFmtId="43" fontId="6" fillId="0" borderId="5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right"/>
    </xf>
    <xf numFmtId="43" fontId="6" fillId="0" borderId="0" xfId="0" applyNumberFormat="1" applyFont="1" applyBorder="1" applyAlignment="1">
      <alignment horizontal="center"/>
    </xf>
    <xf numFmtId="0" fontId="7" fillId="0" borderId="0" xfId="0" applyFont="1"/>
    <xf numFmtId="8" fontId="6" fillId="0" borderId="1" xfId="0" applyNumberFormat="1" applyFont="1" applyBorder="1" applyAlignment="1">
      <alignment horizontal="center"/>
    </xf>
    <xf numFmtId="44" fontId="6" fillId="0" borderId="1" xfId="1" applyFont="1" applyBorder="1" applyAlignment="1">
      <alignment horizontal="right"/>
    </xf>
    <xf numFmtId="8" fontId="6" fillId="0" borderId="1" xfId="0" applyNumberFormat="1" applyFont="1" applyBorder="1" applyAlignment="1">
      <alignment horizontal="right"/>
    </xf>
    <xf numFmtId="2" fontId="6" fillId="0" borderId="4" xfId="0" applyNumberFormat="1" applyFont="1" applyBorder="1" applyAlignment="1">
      <alignment horizontal="center"/>
    </xf>
    <xf numFmtId="8" fontId="6" fillId="0" borderId="4" xfId="0" applyNumberFormat="1" applyFont="1" applyBorder="1" applyAlignment="1">
      <alignment horizontal="right"/>
    </xf>
    <xf numFmtId="44" fontId="6" fillId="0" borderId="4" xfId="1" applyFont="1" applyBorder="1" applyAlignment="1">
      <alignment horizontal="right"/>
    </xf>
    <xf numFmtId="8" fontId="6" fillId="0" borderId="4" xfId="0" applyNumberFormat="1" applyFont="1" applyBorder="1" applyAlignment="1">
      <alignment horizontal="center"/>
    </xf>
    <xf numFmtId="43" fontId="6" fillId="0" borderId="4" xfId="0" applyNumberFormat="1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44" fontId="0" fillId="0" borderId="0" xfId="1" applyFont="1"/>
    <xf numFmtId="174" fontId="11" fillId="0" borderId="7" xfId="2" applyNumberFormat="1" applyFont="1" applyBorder="1" applyProtection="1">
      <protection locked="0"/>
    </xf>
    <xf numFmtId="44" fontId="0" fillId="0" borderId="7" xfId="1" applyFont="1" applyBorder="1" applyProtection="1">
      <protection locked="0"/>
    </xf>
    <xf numFmtId="174" fontId="11" fillId="0" borderId="8" xfId="2" applyNumberFormat="1" applyFont="1" applyBorder="1" applyProtection="1">
      <protection locked="0"/>
    </xf>
    <xf numFmtId="44" fontId="0" fillId="0" borderId="8" xfId="1" applyFont="1" applyBorder="1" applyProtection="1">
      <protection locked="0"/>
    </xf>
    <xf numFmtId="0" fontId="0" fillId="0" borderId="9" xfId="0" applyBorder="1" applyProtection="1">
      <protection locked="0"/>
    </xf>
    <xf numFmtId="44" fontId="0" fillId="0" borderId="9" xfId="1" applyFont="1" applyBorder="1" applyProtection="1">
      <protection locked="0"/>
    </xf>
    <xf numFmtId="43" fontId="11" fillId="0" borderId="8" xfId="2" applyFont="1" applyBorder="1" applyProtection="1">
      <protection locked="0"/>
    </xf>
    <xf numFmtId="0" fontId="11" fillId="0" borderId="8" xfId="0" applyFont="1" applyBorder="1" applyProtection="1">
      <protection locked="0"/>
    </xf>
    <xf numFmtId="178" fontId="0" fillId="0" borderId="10" xfId="0" applyNumberFormat="1" applyBorder="1" applyProtection="1">
      <protection locked="0"/>
    </xf>
    <xf numFmtId="178" fontId="0" fillId="0" borderId="11" xfId="0" applyNumberFormat="1" applyBorder="1" applyProtection="1">
      <protection locked="0"/>
    </xf>
    <xf numFmtId="178" fontId="0" fillId="0" borderId="12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1" fillId="0" borderId="17" xfId="0" applyFont="1" applyBorder="1" applyAlignment="1" applyProtection="1">
      <alignment horizontal="left"/>
      <protection locked="0"/>
    </xf>
    <xf numFmtId="172" fontId="0" fillId="0" borderId="18" xfId="0" applyNumberFormat="1" applyBorder="1" applyProtection="1"/>
    <xf numFmtId="44" fontId="0" fillId="0" borderId="19" xfId="1" applyFont="1" applyBorder="1" applyProtection="1"/>
    <xf numFmtId="44" fontId="0" fillId="0" borderId="20" xfId="1" applyFont="1" applyBorder="1" applyProtection="1"/>
    <xf numFmtId="44" fontId="3" fillId="0" borderId="21" xfId="1" applyFont="1" applyBorder="1" applyAlignment="1" applyProtection="1">
      <alignment horizontal="left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  <xf numFmtId="44" fontId="0" fillId="0" borderId="0" xfId="1" applyFont="1" applyProtection="1">
      <protection locked="0"/>
    </xf>
    <xf numFmtId="0" fontId="14" fillId="0" borderId="16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protection locked="0"/>
    </xf>
    <xf numFmtId="0" fontId="3" fillId="0" borderId="23" xfId="0" applyFont="1" applyBorder="1" applyAlignment="1" applyProtection="1">
      <protection locked="0"/>
    </xf>
    <xf numFmtId="0" fontId="3" fillId="0" borderId="21" xfId="0" applyFont="1" applyBorder="1" applyAlignment="1" applyProtection="1">
      <protection locked="0"/>
    </xf>
    <xf numFmtId="44" fontId="9" fillId="2" borderId="14" xfId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0" fillId="0" borderId="0" xfId="1" applyFont="1" applyBorder="1" applyProtection="1">
      <protection locked="0"/>
    </xf>
    <xf numFmtId="0" fontId="11" fillId="0" borderId="0" xfId="0" applyFont="1" applyProtection="1">
      <protection locked="0"/>
    </xf>
    <xf numFmtId="0" fontId="3" fillId="3" borderId="22" xfId="0" applyFont="1" applyFill="1" applyBorder="1" applyProtection="1">
      <protection locked="0"/>
    </xf>
    <xf numFmtId="0" fontId="3" fillId="3" borderId="23" xfId="0" applyFont="1" applyFill="1" applyBorder="1" applyProtection="1">
      <protection locked="0"/>
    </xf>
    <xf numFmtId="0" fontId="3" fillId="3" borderId="24" xfId="0" applyFon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12" fillId="0" borderId="23" xfId="0" applyFont="1" applyBorder="1" applyProtection="1">
      <protection locked="0"/>
    </xf>
    <xf numFmtId="44" fontId="12" fillId="0" borderId="21" xfId="1" applyFont="1" applyBorder="1" applyProtection="1">
      <protection locked="0"/>
    </xf>
    <xf numFmtId="174" fontId="11" fillId="0" borderId="25" xfId="2" applyNumberFormat="1" applyFont="1" applyBorder="1" applyProtection="1">
      <protection locked="0" hidden="1"/>
    </xf>
    <xf numFmtId="0" fontId="3" fillId="0" borderId="23" xfId="0" applyFont="1" applyBorder="1" applyAlignment="1" applyProtection="1">
      <alignment horizontal="left"/>
      <protection locked="0"/>
    </xf>
    <xf numFmtId="44" fontId="3" fillId="0" borderId="23" xfId="1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26" xfId="0" applyBorder="1" applyProtection="1">
      <protection locked="0"/>
    </xf>
    <xf numFmtId="0" fontId="0" fillId="0" borderId="16" xfId="0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27" xfId="0" applyBorder="1" applyAlignment="1" applyProtection="1">
      <alignment horizontal="center"/>
      <protection locked="0"/>
    </xf>
    <xf numFmtId="0" fontId="11" fillId="0" borderId="25" xfId="0" applyFont="1" applyBorder="1" applyProtection="1"/>
    <xf numFmtId="0" fontId="0" fillId="0" borderId="25" xfId="0" applyBorder="1" applyProtection="1"/>
    <xf numFmtId="0" fontId="0" fillId="0" borderId="7" xfId="0" applyBorder="1" applyProtection="1"/>
    <xf numFmtId="0" fontId="11" fillId="0" borderId="8" xfId="0" applyFont="1" applyBorder="1" applyProtection="1"/>
    <xf numFmtId="0" fontId="12" fillId="0" borderId="0" xfId="0" applyFont="1" applyProtection="1"/>
    <xf numFmtId="0" fontId="14" fillId="0" borderId="26" xfId="0" applyFont="1" applyBorder="1" applyProtection="1"/>
    <xf numFmtId="0" fontId="9" fillId="0" borderId="8" xfId="0" applyFont="1" applyBorder="1" applyProtection="1"/>
    <xf numFmtId="0" fontId="0" fillId="0" borderId="13" xfId="0" applyBorder="1" applyProtection="1"/>
    <xf numFmtId="0" fontId="0" fillId="0" borderId="15" xfId="0" applyBorder="1" applyAlignment="1" applyProtection="1">
      <alignment horizontal="right"/>
    </xf>
    <xf numFmtId="0" fontId="11" fillId="0" borderId="0" xfId="0" applyFont="1" applyProtection="1"/>
    <xf numFmtId="0" fontId="0" fillId="0" borderId="0" xfId="0" applyProtection="1"/>
    <xf numFmtId="0" fontId="1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8" fontId="9" fillId="0" borderId="16" xfId="0" applyNumberFormat="1" applyFont="1" applyBorder="1" applyAlignment="1" applyProtection="1">
      <protection locked="0"/>
    </xf>
    <xf numFmtId="0" fontId="9" fillId="0" borderId="0" xfId="0" applyFont="1" applyProtection="1">
      <protection locked="0"/>
    </xf>
    <xf numFmtId="44" fontId="0" fillId="0" borderId="25" xfId="1" applyFont="1" applyBorder="1" applyProtection="1"/>
    <xf numFmtId="0" fontId="5" fillId="0" borderId="0" xfId="0" applyFont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center"/>
      <protection locked="0"/>
    </xf>
    <xf numFmtId="0" fontId="11" fillId="0" borderId="21" xfId="0" applyFont="1" applyBorder="1" applyAlignment="1" applyProtection="1">
      <alignment horizontal="center"/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23" xfId="0" applyFont="1" applyBorder="1" applyAlignment="1" applyProtection="1">
      <alignment horizontal="left"/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3" fillId="3" borderId="22" xfId="0" applyFont="1" applyFill="1" applyBorder="1" applyAlignment="1" applyProtection="1">
      <alignment horizontal="left"/>
      <protection locked="0" hidden="1"/>
    </xf>
    <xf numFmtId="0" fontId="3" fillId="3" borderId="21" xfId="0" applyFont="1" applyFill="1" applyBorder="1" applyAlignment="1" applyProtection="1">
      <alignment horizontal="left"/>
      <protection locked="0" hidden="1"/>
    </xf>
    <xf numFmtId="0" fontId="11" fillId="0" borderId="26" xfId="0" applyFont="1" applyBorder="1" applyAlignment="1" applyProtection="1">
      <alignment horizontal="left" vertical="top" wrapText="1"/>
      <protection locked="0"/>
    </xf>
    <xf numFmtId="0" fontId="11" fillId="0" borderId="16" xfId="0" applyFont="1" applyBorder="1" applyAlignment="1" applyProtection="1">
      <alignment horizontal="left" vertical="top" wrapText="1"/>
      <protection locked="0"/>
    </xf>
    <xf numFmtId="0" fontId="11" fillId="0" borderId="17" xfId="0" applyFont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right"/>
    </xf>
    <xf numFmtId="0" fontId="11" fillId="0" borderId="17" xfId="0" applyFont="1" applyBorder="1" applyAlignment="1" applyProtection="1">
      <alignment horizontal="right"/>
    </xf>
    <xf numFmtId="0" fontId="9" fillId="0" borderId="26" xfId="0" applyFont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1" fillId="0" borderId="11" xfId="0" applyFont="1" applyBorder="1" applyAlignment="1" applyProtection="1">
      <alignment horizontal="right"/>
    </xf>
    <xf numFmtId="0" fontId="11" fillId="0" borderId="40" xfId="0" applyFont="1" applyBorder="1" applyAlignment="1" applyProtection="1">
      <alignment horizontal="right"/>
    </xf>
    <xf numFmtId="0" fontId="9" fillId="0" borderId="11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186" fontId="0" fillId="0" borderId="0" xfId="0" applyNumberForma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11" fillId="0" borderId="40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142875</xdr:colOff>
          <xdr:row>0</xdr:row>
          <xdr:rowOff>57150</xdr:rowOff>
        </xdr:from>
        <xdr:to>
          <xdr:col>4</xdr:col>
          <xdr:colOff>152400</xdr:colOff>
          <xdr:row>0</xdr:row>
          <xdr:rowOff>781050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30F3618-391E-D895-6F0F-3DA12491D7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D4614-3AE6-4AB6-8090-2890778960EA}">
  <dimension ref="B2:E6"/>
  <sheetViews>
    <sheetView zoomScale="140" zoomScaleNormal="140" workbookViewId="0">
      <selection activeCell="E4" sqref="E4"/>
    </sheetView>
  </sheetViews>
  <sheetFormatPr defaultRowHeight="12.75" x14ac:dyDescent="0.2"/>
  <cols>
    <col min="2" max="2" width="13.140625" bestFit="1" customWidth="1"/>
  </cols>
  <sheetData>
    <row r="2" spans="2:5" ht="15.75" x14ac:dyDescent="0.25">
      <c r="B2" s="34" t="s">
        <v>48</v>
      </c>
    </row>
    <row r="3" spans="2:5" x14ac:dyDescent="0.2">
      <c r="B3" t="s">
        <v>51</v>
      </c>
      <c r="C3" t="s">
        <v>62</v>
      </c>
      <c r="E3" s="35" t="s">
        <v>71</v>
      </c>
    </row>
    <row r="4" spans="2:5" x14ac:dyDescent="0.2">
      <c r="B4" t="s">
        <v>37</v>
      </c>
      <c r="C4" t="s">
        <v>59</v>
      </c>
      <c r="E4" s="36"/>
    </row>
    <row r="5" spans="2:5" x14ac:dyDescent="0.2">
      <c r="B5" t="s">
        <v>50</v>
      </c>
      <c r="C5" t="s">
        <v>61</v>
      </c>
    </row>
    <row r="6" spans="2:5" x14ac:dyDescent="0.2">
      <c r="B6" t="s">
        <v>49</v>
      </c>
      <c r="C6" t="s">
        <v>60</v>
      </c>
    </row>
  </sheetData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98E6-196A-41EC-AF1E-3034847E5C7E}">
  <dimension ref="A1:J42"/>
  <sheetViews>
    <sheetView workbookViewId="0">
      <selection activeCell="M4" sqref="M4"/>
    </sheetView>
  </sheetViews>
  <sheetFormatPr defaultRowHeight="12.95" customHeight="1" x14ac:dyDescent="0.2"/>
  <cols>
    <col min="1" max="1" width="20.42578125" style="6" customWidth="1"/>
    <col min="2" max="2" width="10" style="7" customWidth="1"/>
    <col min="3" max="3" width="8.42578125" style="7" customWidth="1"/>
    <col min="4" max="4" width="9" style="9" customWidth="1"/>
    <col min="5" max="5" width="12.7109375" style="9" customWidth="1"/>
    <col min="6" max="6" width="13.5703125" style="7" customWidth="1"/>
    <col min="7" max="7" width="13" style="7" customWidth="1"/>
    <col min="8" max="8" width="11.85546875" style="7" customWidth="1"/>
    <col min="9" max="9" width="14.7109375" style="7" customWidth="1"/>
  </cols>
  <sheetData>
    <row r="1" spans="1:10" ht="15.75" customHeight="1" x14ac:dyDescent="0.2">
      <c r="A1" s="109" t="s">
        <v>35</v>
      </c>
      <c r="B1" s="109"/>
      <c r="C1" s="109"/>
      <c r="D1" s="109"/>
      <c r="E1" s="109"/>
      <c r="F1" s="109"/>
      <c r="G1" s="109"/>
      <c r="H1" s="109"/>
      <c r="I1" s="109"/>
    </row>
    <row r="2" spans="1:10" ht="11.25" customHeight="1" thickBo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10" s="10" customFormat="1" ht="15" customHeight="1" x14ac:dyDescent="0.2">
      <c r="A3" s="110" t="s">
        <v>39</v>
      </c>
      <c r="B3" s="111"/>
      <c r="C3" s="111"/>
      <c r="D3" s="111"/>
      <c r="E3" s="111"/>
      <c r="F3" s="111"/>
      <c r="G3" s="111"/>
      <c r="H3" s="111"/>
      <c r="I3" s="112"/>
    </row>
    <row r="4" spans="1:10" ht="14.25" customHeight="1" x14ac:dyDescent="0.2">
      <c r="A4" s="113" t="s">
        <v>36</v>
      </c>
      <c r="B4" s="115" t="s">
        <v>37</v>
      </c>
      <c r="C4" s="115"/>
      <c r="D4" s="115"/>
      <c r="E4" s="118" t="s">
        <v>43</v>
      </c>
      <c r="F4" s="122"/>
      <c r="G4" s="116" t="s">
        <v>2</v>
      </c>
      <c r="H4" s="118" t="s">
        <v>44</v>
      </c>
      <c r="I4" s="120" t="s">
        <v>45</v>
      </c>
      <c r="J4" s="11"/>
    </row>
    <row r="5" spans="1:10" s="1" customFormat="1" ht="23.25" customHeight="1" x14ac:dyDescent="0.2">
      <c r="A5" s="114"/>
      <c r="B5" s="2" t="s">
        <v>38</v>
      </c>
      <c r="C5" s="2" t="s">
        <v>0</v>
      </c>
      <c r="D5" s="2" t="s">
        <v>1</v>
      </c>
      <c r="E5" s="123"/>
      <c r="F5" s="124"/>
      <c r="G5" s="117"/>
      <c r="H5" s="119"/>
      <c r="I5" s="121"/>
      <c r="J5" s="12"/>
    </row>
    <row r="6" spans="1:10" ht="12.95" customHeight="1" x14ac:dyDescent="0.2">
      <c r="A6" s="13" t="s">
        <v>3</v>
      </c>
      <c r="B6" s="4">
        <v>240</v>
      </c>
      <c r="C6" s="5">
        <v>0.38</v>
      </c>
      <c r="D6" s="8">
        <f>B6*C6</f>
        <v>91.2</v>
      </c>
      <c r="E6" s="27">
        <v>916</v>
      </c>
      <c r="F6" s="26">
        <v>3330</v>
      </c>
      <c r="G6" s="25">
        <v>714</v>
      </c>
      <c r="H6" s="17">
        <v>254</v>
      </c>
      <c r="I6" s="18">
        <v>120</v>
      </c>
    </row>
    <row r="7" spans="1:10" ht="12.95" customHeight="1" x14ac:dyDescent="0.2">
      <c r="A7" s="13" t="s">
        <v>4</v>
      </c>
      <c r="B7" s="4">
        <v>1700</v>
      </c>
      <c r="C7" s="5">
        <v>0.38</v>
      </c>
      <c r="D7" s="8">
        <f t="shared" ref="D7:D40" si="0">B7*C7</f>
        <v>646</v>
      </c>
      <c r="E7" s="27">
        <v>916</v>
      </c>
      <c r="F7" s="26">
        <v>3330</v>
      </c>
      <c r="G7" s="25">
        <v>714</v>
      </c>
      <c r="H7" s="17">
        <v>254</v>
      </c>
      <c r="I7" s="18">
        <v>120</v>
      </c>
    </row>
    <row r="8" spans="1:10" ht="12.95" customHeight="1" x14ac:dyDescent="0.2">
      <c r="A8" s="13" t="s">
        <v>5</v>
      </c>
      <c r="B8" s="4">
        <v>1580</v>
      </c>
      <c r="C8" s="5">
        <v>0.38</v>
      </c>
      <c r="D8" s="8">
        <f t="shared" si="0"/>
        <v>600.4</v>
      </c>
      <c r="E8" s="27">
        <v>916</v>
      </c>
      <c r="F8" s="26">
        <v>3330</v>
      </c>
      <c r="G8" s="25">
        <v>714</v>
      </c>
      <c r="H8" s="17">
        <v>254</v>
      </c>
      <c r="I8" s="18">
        <v>120</v>
      </c>
    </row>
    <row r="9" spans="1:10" ht="12.95" customHeight="1" x14ac:dyDescent="0.2">
      <c r="A9" s="13" t="s">
        <v>6</v>
      </c>
      <c r="B9" s="4">
        <v>1106</v>
      </c>
      <c r="C9" s="5">
        <v>0.38</v>
      </c>
      <c r="D9" s="8">
        <f t="shared" si="0"/>
        <v>420.28000000000003</v>
      </c>
      <c r="E9" s="27">
        <v>916</v>
      </c>
      <c r="F9" s="26">
        <v>3330</v>
      </c>
      <c r="G9" s="25">
        <v>714</v>
      </c>
      <c r="H9" s="17">
        <v>254</v>
      </c>
      <c r="I9" s="18">
        <v>120</v>
      </c>
    </row>
    <row r="10" spans="1:10" ht="12.95" customHeight="1" x14ac:dyDescent="0.2">
      <c r="A10" s="13" t="s">
        <v>7</v>
      </c>
      <c r="B10" s="4">
        <v>110</v>
      </c>
      <c r="C10" s="5">
        <v>0.38</v>
      </c>
      <c r="D10" s="8">
        <f t="shared" si="0"/>
        <v>41.8</v>
      </c>
      <c r="E10" s="27">
        <v>916</v>
      </c>
      <c r="F10" s="26">
        <v>3330</v>
      </c>
      <c r="G10" s="25">
        <v>714</v>
      </c>
      <c r="H10" s="17">
        <v>254</v>
      </c>
      <c r="I10" s="18">
        <v>120</v>
      </c>
    </row>
    <row r="11" spans="1:10" ht="12.95" customHeight="1" x14ac:dyDescent="0.2">
      <c r="A11" s="13" t="s">
        <v>8</v>
      </c>
      <c r="B11" s="4">
        <v>890</v>
      </c>
      <c r="C11" s="5">
        <v>0.38</v>
      </c>
      <c r="D11" s="8">
        <f t="shared" si="0"/>
        <v>338.2</v>
      </c>
      <c r="E11" s="27">
        <v>916</v>
      </c>
      <c r="F11" s="26">
        <v>3330</v>
      </c>
      <c r="G11" s="25">
        <v>714</v>
      </c>
      <c r="H11" s="17">
        <v>254</v>
      </c>
      <c r="I11" s="18">
        <v>120</v>
      </c>
    </row>
    <row r="12" spans="1:10" ht="12.95" customHeight="1" x14ac:dyDescent="0.2">
      <c r="A12" s="13" t="s">
        <v>42</v>
      </c>
      <c r="B12" s="4">
        <v>676</v>
      </c>
      <c r="C12" s="5">
        <v>0.38</v>
      </c>
      <c r="D12" s="8">
        <f t="shared" si="0"/>
        <v>256.88</v>
      </c>
      <c r="E12" s="27">
        <v>916</v>
      </c>
      <c r="F12" s="26">
        <v>3330</v>
      </c>
      <c r="G12" s="25">
        <v>714</v>
      </c>
      <c r="H12" s="17">
        <v>254</v>
      </c>
      <c r="I12" s="18">
        <v>120</v>
      </c>
    </row>
    <row r="13" spans="1:10" ht="12.95" customHeight="1" x14ac:dyDescent="0.2">
      <c r="A13" s="13" t="s">
        <v>41</v>
      </c>
      <c r="B13" s="4">
        <v>270</v>
      </c>
      <c r="C13" s="5">
        <v>0.38</v>
      </c>
      <c r="D13" s="8">
        <f t="shared" si="0"/>
        <v>102.6</v>
      </c>
      <c r="E13" s="27">
        <v>916</v>
      </c>
      <c r="F13" s="26">
        <v>3330</v>
      </c>
      <c r="G13" s="25">
        <v>714</v>
      </c>
      <c r="H13" s="17">
        <v>254</v>
      </c>
      <c r="I13" s="18">
        <v>120</v>
      </c>
    </row>
    <row r="14" spans="1:10" ht="12.95" customHeight="1" x14ac:dyDescent="0.2">
      <c r="A14" s="13" t="s">
        <v>9</v>
      </c>
      <c r="B14" s="4">
        <v>1306</v>
      </c>
      <c r="C14" s="5">
        <v>0.38</v>
      </c>
      <c r="D14" s="8">
        <f t="shared" si="0"/>
        <v>496.28000000000003</v>
      </c>
      <c r="E14" s="27">
        <v>916</v>
      </c>
      <c r="F14" s="26">
        <v>3330</v>
      </c>
      <c r="G14" s="25">
        <v>714</v>
      </c>
      <c r="H14" s="17">
        <v>254</v>
      </c>
      <c r="I14" s="18">
        <v>120</v>
      </c>
    </row>
    <row r="15" spans="1:10" ht="12.95" customHeight="1" x14ac:dyDescent="0.2">
      <c r="A15" s="13" t="s">
        <v>10</v>
      </c>
      <c r="B15" s="4">
        <v>240</v>
      </c>
      <c r="C15" s="5">
        <v>0.38</v>
      </c>
      <c r="D15" s="8">
        <f t="shared" si="0"/>
        <v>91.2</v>
      </c>
      <c r="E15" s="27">
        <v>916</v>
      </c>
      <c r="F15" s="26">
        <v>3330</v>
      </c>
      <c r="G15" s="25">
        <v>714</v>
      </c>
      <c r="H15" s="17">
        <v>254</v>
      </c>
      <c r="I15" s="18">
        <v>120</v>
      </c>
    </row>
    <row r="16" spans="1:10" ht="12.95" customHeight="1" x14ac:dyDescent="0.2">
      <c r="A16" s="13" t="s">
        <v>11</v>
      </c>
      <c r="B16" s="4">
        <v>604</v>
      </c>
      <c r="C16" s="5">
        <v>0.38</v>
      </c>
      <c r="D16" s="8">
        <f t="shared" si="0"/>
        <v>229.52</v>
      </c>
      <c r="E16" s="27">
        <v>916</v>
      </c>
      <c r="F16" s="26">
        <v>3330</v>
      </c>
      <c r="G16" s="25">
        <v>714</v>
      </c>
      <c r="H16" s="17">
        <v>254</v>
      </c>
      <c r="I16" s="18">
        <v>120</v>
      </c>
    </row>
    <row r="17" spans="1:9" ht="12.95" customHeight="1" x14ac:dyDescent="0.2">
      <c r="A17" s="13" t="s">
        <v>12</v>
      </c>
      <c r="B17" s="4">
        <v>1380</v>
      </c>
      <c r="C17" s="5">
        <v>0.38</v>
      </c>
      <c r="D17" s="8">
        <f t="shared" si="0"/>
        <v>524.4</v>
      </c>
      <c r="E17" s="27">
        <v>916</v>
      </c>
      <c r="F17" s="26">
        <v>3330</v>
      </c>
      <c r="G17" s="25">
        <v>714</v>
      </c>
      <c r="H17" s="17">
        <v>254</v>
      </c>
      <c r="I17" s="18">
        <v>120</v>
      </c>
    </row>
    <row r="18" spans="1:9" ht="12.95" customHeight="1" x14ac:dyDescent="0.2">
      <c r="A18" s="13" t="s">
        <v>13</v>
      </c>
      <c r="B18" s="4">
        <v>960</v>
      </c>
      <c r="C18" s="5">
        <v>0.38</v>
      </c>
      <c r="D18" s="8">
        <f t="shared" si="0"/>
        <v>364.8</v>
      </c>
      <c r="E18" s="27">
        <v>916</v>
      </c>
      <c r="F18" s="26">
        <v>3330</v>
      </c>
      <c r="G18" s="25">
        <v>714</v>
      </c>
      <c r="H18" s="17">
        <v>254</v>
      </c>
      <c r="I18" s="18">
        <v>120</v>
      </c>
    </row>
    <row r="19" spans="1:9" ht="12.95" customHeight="1" x14ac:dyDescent="0.2">
      <c r="A19" s="13" t="s">
        <v>14</v>
      </c>
      <c r="B19" s="4">
        <v>920</v>
      </c>
      <c r="C19" s="5">
        <v>0.38</v>
      </c>
      <c r="D19" s="8">
        <f t="shared" si="0"/>
        <v>349.6</v>
      </c>
      <c r="E19" s="27">
        <v>916</v>
      </c>
      <c r="F19" s="26">
        <v>3330</v>
      </c>
      <c r="G19" s="25">
        <v>714</v>
      </c>
      <c r="H19" s="17">
        <v>254</v>
      </c>
      <c r="I19" s="18">
        <v>120</v>
      </c>
    </row>
    <row r="20" spans="1:9" ht="12.95" customHeight="1" x14ac:dyDescent="0.2">
      <c r="A20" s="13" t="s">
        <v>15</v>
      </c>
      <c r="B20" s="4">
        <v>730</v>
      </c>
      <c r="C20" s="5">
        <v>0.38</v>
      </c>
      <c r="D20" s="8">
        <f t="shared" si="0"/>
        <v>277.39999999999998</v>
      </c>
      <c r="E20" s="27">
        <v>916</v>
      </c>
      <c r="F20" s="26">
        <v>3330</v>
      </c>
      <c r="G20" s="25">
        <v>714</v>
      </c>
      <c r="H20" s="17">
        <v>254</v>
      </c>
      <c r="I20" s="18">
        <v>120</v>
      </c>
    </row>
    <row r="21" spans="1:9" ht="12.95" customHeight="1" x14ac:dyDescent="0.2">
      <c r="A21" s="13" t="s">
        <v>16</v>
      </c>
      <c r="B21" s="4">
        <v>955</v>
      </c>
      <c r="C21" s="5">
        <v>0.38</v>
      </c>
      <c r="D21" s="8">
        <f t="shared" si="0"/>
        <v>362.9</v>
      </c>
      <c r="E21" s="27">
        <v>916</v>
      </c>
      <c r="F21" s="26">
        <v>3330</v>
      </c>
      <c r="G21" s="25">
        <v>714</v>
      </c>
      <c r="H21" s="17">
        <v>254</v>
      </c>
      <c r="I21" s="18">
        <v>120</v>
      </c>
    </row>
    <row r="22" spans="1:9" ht="12.95" customHeight="1" x14ac:dyDescent="0.2">
      <c r="A22" s="13" t="s">
        <v>17</v>
      </c>
      <c r="B22" s="4">
        <v>562</v>
      </c>
      <c r="C22" s="5">
        <v>0.38</v>
      </c>
      <c r="D22" s="8">
        <f t="shared" si="0"/>
        <v>213.56</v>
      </c>
      <c r="E22" s="27">
        <v>916</v>
      </c>
      <c r="F22" s="26">
        <v>3330</v>
      </c>
      <c r="G22" s="25">
        <v>714</v>
      </c>
      <c r="H22" s="17">
        <v>254</v>
      </c>
      <c r="I22" s="18">
        <v>120</v>
      </c>
    </row>
    <row r="23" spans="1:9" ht="12.95" customHeight="1" x14ac:dyDescent="0.2">
      <c r="A23" s="13" t="s">
        <v>18</v>
      </c>
      <c r="B23" s="4">
        <v>885</v>
      </c>
      <c r="C23" s="5">
        <v>0.38</v>
      </c>
      <c r="D23" s="8">
        <f t="shared" si="0"/>
        <v>336.3</v>
      </c>
      <c r="E23" s="27">
        <v>916</v>
      </c>
      <c r="F23" s="26">
        <v>3330</v>
      </c>
      <c r="G23" s="25">
        <v>714</v>
      </c>
      <c r="H23" s="17">
        <v>254</v>
      </c>
      <c r="I23" s="18">
        <v>120</v>
      </c>
    </row>
    <row r="24" spans="1:9" ht="12.95" customHeight="1" x14ac:dyDescent="0.2">
      <c r="A24" s="13" t="s">
        <v>19</v>
      </c>
      <c r="B24" s="4">
        <v>840</v>
      </c>
      <c r="C24" s="5">
        <v>0.38</v>
      </c>
      <c r="D24" s="8">
        <f t="shared" si="0"/>
        <v>319.2</v>
      </c>
      <c r="E24" s="27">
        <v>916</v>
      </c>
      <c r="F24" s="26">
        <v>3330</v>
      </c>
      <c r="G24" s="25">
        <v>714</v>
      </c>
      <c r="H24" s="17">
        <v>254</v>
      </c>
      <c r="I24" s="18">
        <v>120</v>
      </c>
    </row>
    <row r="25" spans="1:9" ht="12.95" customHeight="1" x14ac:dyDescent="0.2">
      <c r="A25" s="13" t="s">
        <v>20</v>
      </c>
      <c r="B25" s="4">
        <v>1490</v>
      </c>
      <c r="C25" s="5">
        <v>0.38</v>
      </c>
      <c r="D25" s="8">
        <f>B25*C25</f>
        <v>566.20000000000005</v>
      </c>
      <c r="E25" s="27">
        <v>916</v>
      </c>
      <c r="F25" s="26">
        <v>3330</v>
      </c>
      <c r="G25" s="25">
        <v>714</v>
      </c>
      <c r="H25" s="17">
        <v>254</v>
      </c>
      <c r="I25" s="18">
        <v>120</v>
      </c>
    </row>
    <row r="26" spans="1:9" ht="12.95" customHeight="1" x14ac:dyDescent="0.2">
      <c r="A26" s="13" t="s">
        <v>21</v>
      </c>
      <c r="B26" s="4">
        <v>1160</v>
      </c>
      <c r="C26" s="5">
        <v>0.38</v>
      </c>
      <c r="D26" s="8">
        <f t="shared" si="0"/>
        <v>440.8</v>
      </c>
      <c r="E26" s="27">
        <v>916</v>
      </c>
      <c r="F26" s="26">
        <v>3330</v>
      </c>
      <c r="G26" s="25">
        <v>714</v>
      </c>
      <c r="H26" s="17">
        <v>254</v>
      </c>
      <c r="I26" s="18">
        <v>120</v>
      </c>
    </row>
    <row r="27" spans="1:9" ht="12.95" customHeight="1" x14ac:dyDescent="0.2">
      <c r="A27" s="13" t="s">
        <v>22</v>
      </c>
      <c r="B27" s="4">
        <v>700</v>
      </c>
      <c r="C27" s="5">
        <v>0.38</v>
      </c>
      <c r="D27" s="8">
        <f t="shared" si="0"/>
        <v>266</v>
      </c>
      <c r="E27" s="27">
        <v>916</v>
      </c>
      <c r="F27" s="26">
        <v>3330</v>
      </c>
      <c r="G27" s="25">
        <v>714</v>
      </c>
      <c r="H27" s="17">
        <v>254</v>
      </c>
      <c r="I27" s="18">
        <v>120</v>
      </c>
    </row>
    <row r="28" spans="1:9" ht="12.95" customHeight="1" x14ac:dyDescent="0.2">
      <c r="A28" s="13" t="s">
        <v>23</v>
      </c>
      <c r="B28" s="4">
        <v>740</v>
      </c>
      <c r="C28" s="5">
        <v>0.38</v>
      </c>
      <c r="D28" s="8">
        <f t="shared" si="0"/>
        <v>281.2</v>
      </c>
      <c r="E28" s="27">
        <v>916</v>
      </c>
      <c r="F28" s="26">
        <v>3330</v>
      </c>
      <c r="G28" s="25">
        <v>714</v>
      </c>
      <c r="H28" s="17">
        <v>254</v>
      </c>
      <c r="I28" s="18">
        <v>120</v>
      </c>
    </row>
    <row r="29" spans="1:9" ht="12.95" customHeight="1" x14ac:dyDescent="0.2">
      <c r="A29" s="13" t="s">
        <v>24</v>
      </c>
      <c r="B29" s="4">
        <v>1030</v>
      </c>
      <c r="C29" s="5">
        <v>0.38</v>
      </c>
      <c r="D29" s="8">
        <f t="shared" si="0"/>
        <v>391.4</v>
      </c>
      <c r="E29" s="27">
        <v>916</v>
      </c>
      <c r="F29" s="26">
        <v>3330</v>
      </c>
      <c r="G29" s="25">
        <v>714</v>
      </c>
      <c r="H29" s="17">
        <v>254</v>
      </c>
      <c r="I29" s="18">
        <v>120</v>
      </c>
    </row>
    <row r="30" spans="1:9" ht="12.95" customHeight="1" x14ac:dyDescent="0.2">
      <c r="A30" s="13" t="s">
        <v>46</v>
      </c>
      <c r="B30" s="4">
        <v>60</v>
      </c>
      <c r="C30" s="5">
        <v>0.38</v>
      </c>
      <c r="D30" s="8">
        <f t="shared" si="0"/>
        <v>22.8</v>
      </c>
      <c r="E30" s="27">
        <v>917</v>
      </c>
      <c r="F30" s="26">
        <v>3331</v>
      </c>
      <c r="G30" s="25">
        <v>715</v>
      </c>
      <c r="H30" s="17">
        <v>254</v>
      </c>
      <c r="I30" s="18">
        <v>120</v>
      </c>
    </row>
    <row r="31" spans="1:9" ht="12.95" customHeight="1" x14ac:dyDescent="0.2">
      <c r="A31" s="13" t="s">
        <v>25</v>
      </c>
      <c r="B31" s="4">
        <v>1885</v>
      </c>
      <c r="C31" s="5">
        <v>0.38</v>
      </c>
      <c r="D31" s="8">
        <f t="shared" si="0"/>
        <v>716.3</v>
      </c>
      <c r="E31" s="27">
        <v>916</v>
      </c>
      <c r="F31" s="26">
        <v>3330</v>
      </c>
      <c r="G31" s="25">
        <v>714</v>
      </c>
      <c r="H31" s="17">
        <v>254</v>
      </c>
      <c r="I31" s="18">
        <v>120</v>
      </c>
    </row>
    <row r="32" spans="1:9" ht="12.95" customHeight="1" x14ac:dyDescent="0.2">
      <c r="A32" s="13" t="s">
        <v>26</v>
      </c>
      <c r="B32" s="4">
        <v>985</v>
      </c>
      <c r="C32" s="5">
        <v>0.38</v>
      </c>
      <c r="D32" s="8">
        <f t="shared" si="0"/>
        <v>374.3</v>
      </c>
      <c r="E32" s="27">
        <v>916</v>
      </c>
      <c r="F32" s="26">
        <v>3330</v>
      </c>
      <c r="G32" s="25">
        <v>714</v>
      </c>
      <c r="H32" s="17">
        <v>254</v>
      </c>
      <c r="I32" s="18">
        <v>120</v>
      </c>
    </row>
    <row r="33" spans="1:9" ht="12.95" customHeight="1" x14ac:dyDescent="0.2">
      <c r="A33" s="13" t="s">
        <v>27</v>
      </c>
      <c r="B33" s="4">
        <v>1430</v>
      </c>
      <c r="C33" s="5">
        <v>0.38</v>
      </c>
      <c r="D33" s="8">
        <f t="shared" si="0"/>
        <v>543.4</v>
      </c>
      <c r="E33" s="27">
        <v>916</v>
      </c>
      <c r="F33" s="26">
        <v>3330</v>
      </c>
      <c r="G33" s="25">
        <v>714</v>
      </c>
      <c r="H33" s="17">
        <v>254</v>
      </c>
      <c r="I33" s="18">
        <v>120</v>
      </c>
    </row>
    <row r="34" spans="1:9" ht="12.95" customHeight="1" x14ac:dyDescent="0.2">
      <c r="A34" s="13" t="s">
        <v>28</v>
      </c>
      <c r="B34" s="4">
        <v>1760</v>
      </c>
      <c r="C34" s="5">
        <v>0.38</v>
      </c>
      <c r="D34" s="8">
        <f t="shared" si="0"/>
        <v>668.8</v>
      </c>
      <c r="E34" s="27">
        <v>916</v>
      </c>
      <c r="F34" s="26">
        <v>3330</v>
      </c>
      <c r="G34" s="25">
        <v>714</v>
      </c>
      <c r="H34" s="17">
        <v>254</v>
      </c>
      <c r="I34" s="18">
        <v>120</v>
      </c>
    </row>
    <row r="35" spans="1:9" ht="12.95" customHeight="1" x14ac:dyDescent="0.2">
      <c r="A35" s="13" t="s">
        <v>29</v>
      </c>
      <c r="B35" s="4">
        <v>390</v>
      </c>
      <c r="C35" s="5">
        <v>0.38</v>
      </c>
      <c r="D35" s="8">
        <f t="shared" si="0"/>
        <v>148.19999999999999</v>
      </c>
      <c r="E35" s="27">
        <v>916</v>
      </c>
      <c r="F35" s="26">
        <v>3330</v>
      </c>
      <c r="G35" s="25">
        <v>714</v>
      </c>
      <c r="H35" s="17">
        <v>254</v>
      </c>
      <c r="I35" s="18">
        <v>120</v>
      </c>
    </row>
    <row r="36" spans="1:9" ht="12.95" customHeight="1" x14ac:dyDescent="0.2">
      <c r="A36" s="13" t="s">
        <v>30</v>
      </c>
      <c r="B36" s="4">
        <v>775</v>
      </c>
      <c r="C36" s="5">
        <v>0.38</v>
      </c>
      <c r="D36" s="8">
        <f t="shared" si="0"/>
        <v>294.5</v>
      </c>
      <c r="E36" s="27">
        <v>916</v>
      </c>
      <c r="F36" s="26">
        <v>3330</v>
      </c>
      <c r="G36" s="25">
        <v>714</v>
      </c>
      <c r="H36" s="17">
        <v>254</v>
      </c>
      <c r="I36" s="18">
        <v>120</v>
      </c>
    </row>
    <row r="37" spans="1:9" ht="12.95" customHeight="1" x14ac:dyDescent="0.2">
      <c r="A37" s="13" t="s">
        <v>31</v>
      </c>
      <c r="B37" s="4">
        <v>402</v>
      </c>
      <c r="C37" s="5">
        <v>0.38</v>
      </c>
      <c r="D37" s="8">
        <f t="shared" si="0"/>
        <v>152.76</v>
      </c>
      <c r="E37" s="27">
        <v>916</v>
      </c>
      <c r="F37" s="26">
        <v>3330</v>
      </c>
      <c r="G37" s="25">
        <v>714</v>
      </c>
      <c r="H37" s="17">
        <v>254</v>
      </c>
      <c r="I37" s="18">
        <v>120</v>
      </c>
    </row>
    <row r="38" spans="1:9" ht="12.95" customHeight="1" x14ac:dyDescent="0.2">
      <c r="A38" s="13" t="s">
        <v>32</v>
      </c>
      <c r="B38" s="4">
        <v>1630</v>
      </c>
      <c r="C38" s="5">
        <v>0.38</v>
      </c>
      <c r="D38" s="8">
        <f t="shared" si="0"/>
        <v>619.4</v>
      </c>
      <c r="E38" s="27">
        <v>916</v>
      </c>
      <c r="F38" s="26">
        <v>3330</v>
      </c>
      <c r="G38" s="25">
        <v>714</v>
      </c>
      <c r="H38" s="17">
        <v>254</v>
      </c>
      <c r="I38" s="18">
        <v>120</v>
      </c>
    </row>
    <row r="39" spans="1:9" ht="12.95" customHeight="1" x14ac:dyDescent="0.2">
      <c r="A39" s="13" t="s">
        <v>33</v>
      </c>
      <c r="B39" s="4">
        <v>560</v>
      </c>
      <c r="C39" s="5">
        <v>0.38</v>
      </c>
      <c r="D39" s="8">
        <f t="shared" si="0"/>
        <v>212.8</v>
      </c>
      <c r="E39" s="27">
        <v>916</v>
      </c>
      <c r="F39" s="26">
        <v>3330</v>
      </c>
      <c r="G39" s="25">
        <v>714</v>
      </c>
      <c r="H39" s="17">
        <v>254</v>
      </c>
      <c r="I39" s="18">
        <v>120</v>
      </c>
    </row>
    <row r="40" spans="1:9" ht="12.95" customHeight="1" thickBot="1" x14ac:dyDescent="0.25">
      <c r="A40" s="14" t="s">
        <v>34</v>
      </c>
      <c r="B40" s="15">
        <v>1040</v>
      </c>
      <c r="C40" s="28">
        <v>0.38</v>
      </c>
      <c r="D40" s="16">
        <f t="shared" si="0"/>
        <v>395.2</v>
      </c>
      <c r="E40" s="29">
        <v>916</v>
      </c>
      <c r="F40" s="30">
        <v>3330</v>
      </c>
      <c r="G40" s="31">
        <v>714</v>
      </c>
      <c r="H40" s="32">
        <v>254</v>
      </c>
      <c r="I40" s="33">
        <v>120</v>
      </c>
    </row>
    <row r="41" spans="1:9" ht="12.95" customHeight="1" x14ac:dyDescent="0.2">
      <c r="A41" s="19"/>
      <c r="B41" s="20"/>
      <c r="C41" s="21"/>
      <c r="D41" s="22"/>
      <c r="E41" s="22"/>
      <c r="F41" s="23"/>
      <c r="G41" s="23"/>
      <c r="H41" s="23"/>
      <c r="I41" s="23"/>
    </row>
    <row r="42" spans="1:9" ht="12.95" customHeight="1" x14ac:dyDescent="0.2">
      <c r="A42" s="24" t="s">
        <v>40</v>
      </c>
    </row>
  </sheetData>
  <mergeCells count="8">
    <mergeCell ref="A1:I1"/>
    <mergeCell ref="A3:I3"/>
    <mergeCell ref="A4:A5"/>
    <mergeCell ref="B4:D4"/>
    <mergeCell ref="G4:G5"/>
    <mergeCell ref="H4:H5"/>
    <mergeCell ref="I4:I5"/>
    <mergeCell ref="E4:F5"/>
  </mergeCells>
  <phoneticPr fontId="2" type="noConversion"/>
  <pageMargins left="0.39370078740157483" right="0.39370078740157483" top="0" bottom="0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07F6-2D53-4CAF-A811-C97D43797757}">
  <sheetPr>
    <pageSetUpPr fitToPage="1"/>
  </sheetPr>
  <dimension ref="A1:L51"/>
  <sheetViews>
    <sheetView tabSelected="1" zoomScaleNormal="100" workbookViewId="0">
      <selection activeCell="I42" sqref="I42"/>
    </sheetView>
  </sheetViews>
  <sheetFormatPr defaultRowHeight="12.75" x14ac:dyDescent="0.2"/>
  <cols>
    <col min="1" max="1" width="9.140625" style="58"/>
    <col min="2" max="2" width="18.140625" style="58" customWidth="1"/>
    <col min="3" max="3" width="15" style="58" customWidth="1"/>
    <col min="4" max="4" width="13" style="58" customWidth="1"/>
    <col min="5" max="5" width="26.42578125" style="58" customWidth="1"/>
    <col min="6" max="6" width="17.42578125" style="58" customWidth="1"/>
    <col min="7" max="16384" width="9.140625" style="58"/>
  </cols>
  <sheetData>
    <row r="1" spans="1:6" ht="90" customHeight="1" x14ac:dyDescent="0.25">
      <c r="A1" s="125" t="s">
        <v>72</v>
      </c>
      <c r="B1" s="125"/>
      <c r="C1" s="125"/>
      <c r="D1" s="125"/>
      <c r="E1" s="125"/>
      <c r="F1" s="125"/>
    </row>
    <row r="2" spans="1:6" ht="37.5" customHeight="1" x14ac:dyDescent="0.2">
      <c r="A2" s="126" t="s">
        <v>73</v>
      </c>
      <c r="B2" s="126"/>
      <c r="C2" s="126"/>
      <c r="D2" s="126"/>
      <c r="E2" s="126"/>
      <c r="F2" s="126"/>
    </row>
    <row r="3" spans="1:6" ht="15" x14ac:dyDescent="0.25">
      <c r="A3" s="95" t="s">
        <v>91</v>
      </c>
      <c r="B3" s="60"/>
      <c r="E3" s="61"/>
    </row>
    <row r="4" spans="1:6" ht="15.75" thickBot="1" x14ac:dyDescent="0.3">
      <c r="A4" s="59"/>
      <c r="B4" s="60"/>
      <c r="E4" s="61"/>
    </row>
    <row r="5" spans="1:6" ht="14.25" x14ac:dyDescent="0.2">
      <c r="A5" s="96" t="s">
        <v>78</v>
      </c>
      <c r="B5" s="62"/>
      <c r="C5" s="63"/>
      <c r="D5" s="106"/>
      <c r="E5" s="64"/>
      <c r="F5" s="65"/>
    </row>
    <row r="6" spans="1:6" ht="13.5" thickBot="1" x14ac:dyDescent="0.25">
      <c r="A6" s="127"/>
      <c r="B6" s="128"/>
      <c r="C6" s="128"/>
      <c r="D6" s="128"/>
      <c r="E6" s="128"/>
      <c r="F6" s="129"/>
    </row>
    <row r="7" spans="1:6" ht="5.25" customHeight="1" x14ac:dyDescent="0.2"/>
    <row r="8" spans="1:6" ht="13.5" thickBot="1" x14ac:dyDescent="0.25"/>
    <row r="9" spans="1:6" ht="19.5" customHeight="1" thickBot="1" x14ac:dyDescent="0.25">
      <c r="A9" s="149" t="s">
        <v>79</v>
      </c>
      <c r="B9" s="150"/>
      <c r="C9" s="151"/>
      <c r="D9" s="143"/>
      <c r="E9" s="144"/>
      <c r="F9" s="145"/>
    </row>
    <row r="10" spans="1:6" ht="19.5" customHeight="1" thickBot="1" x14ac:dyDescent="0.25">
      <c r="A10" s="149" t="s">
        <v>89</v>
      </c>
      <c r="B10" s="150"/>
      <c r="C10" s="151"/>
      <c r="D10" s="146"/>
      <c r="E10" s="147"/>
      <c r="F10" s="148"/>
    </row>
    <row r="11" spans="1:6" ht="13.5" thickBot="1" x14ac:dyDescent="0.25">
      <c r="A11" s="67" t="s">
        <v>88</v>
      </c>
      <c r="B11" s="68"/>
      <c r="C11" s="68"/>
      <c r="D11" s="69"/>
      <c r="E11" s="70"/>
      <c r="F11" s="71"/>
    </row>
    <row r="12" spans="1:6" ht="4.5" customHeight="1" x14ac:dyDescent="0.2">
      <c r="A12" s="72"/>
      <c r="B12" s="73"/>
      <c r="C12" s="73"/>
      <c r="D12" s="72"/>
      <c r="E12" s="74"/>
    </row>
    <row r="13" spans="1:6" ht="13.5" thickBot="1" x14ac:dyDescent="0.25">
      <c r="A13" s="107" t="s">
        <v>83</v>
      </c>
      <c r="E13" s="61"/>
    </row>
    <row r="14" spans="1:6" x14ac:dyDescent="0.2">
      <c r="A14" s="137"/>
      <c r="B14" s="138"/>
      <c r="C14" s="138"/>
      <c r="D14" s="138"/>
      <c r="E14" s="138"/>
      <c r="F14" s="139"/>
    </row>
    <row r="15" spans="1:6" ht="54.75" customHeight="1" thickBot="1" x14ac:dyDescent="0.25">
      <c r="A15" s="140"/>
      <c r="B15" s="141"/>
      <c r="C15" s="141"/>
      <c r="D15" s="141"/>
      <c r="E15" s="141"/>
      <c r="F15" s="142"/>
    </row>
    <row r="16" spans="1:6" ht="13.5" thickBot="1" x14ac:dyDescent="0.25"/>
    <row r="17" spans="1:12" ht="13.5" thickBot="1" x14ac:dyDescent="0.25">
      <c r="A17" s="135" t="s">
        <v>80</v>
      </c>
      <c r="B17" s="136"/>
      <c r="C17" s="76" t="s">
        <v>81</v>
      </c>
      <c r="D17" s="76"/>
      <c r="E17" s="77"/>
      <c r="F17" s="78" t="s">
        <v>68</v>
      </c>
    </row>
    <row r="18" spans="1:12" ht="13.5" thickBot="1" x14ac:dyDescent="0.25">
      <c r="A18" s="130"/>
      <c r="B18" s="131"/>
      <c r="C18" s="132"/>
      <c r="D18" s="133"/>
      <c r="E18" s="134"/>
      <c r="F18" s="79"/>
    </row>
    <row r="19" spans="1:12" ht="13.5" thickBot="1" x14ac:dyDescent="0.25"/>
    <row r="20" spans="1:12" ht="15.75" thickBot="1" x14ac:dyDescent="0.3">
      <c r="A20" s="80" t="s">
        <v>47</v>
      </c>
      <c r="B20" s="81" t="s">
        <v>67</v>
      </c>
      <c r="C20" s="81" t="s">
        <v>63</v>
      </c>
      <c r="D20" s="81" t="s">
        <v>53</v>
      </c>
      <c r="E20" s="81" t="s">
        <v>64</v>
      </c>
      <c r="F20" s="82" t="s">
        <v>1</v>
      </c>
    </row>
    <row r="21" spans="1:12" x14ac:dyDescent="0.2">
      <c r="A21" s="45"/>
      <c r="B21" s="91" t="s">
        <v>37</v>
      </c>
      <c r="C21" s="92" t="s">
        <v>59</v>
      </c>
      <c r="D21" s="83"/>
      <c r="E21" s="108">
        <v>1.1000000000000001</v>
      </c>
      <c r="F21" s="54">
        <f>D21*E21</f>
        <v>0</v>
      </c>
    </row>
    <row r="22" spans="1:12" x14ac:dyDescent="0.2">
      <c r="A22" s="46"/>
      <c r="B22" s="93" t="s">
        <v>52</v>
      </c>
      <c r="C22" s="93" t="s">
        <v>61</v>
      </c>
      <c r="D22" s="37"/>
      <c r="E22" s="38"/>
      <c r="F22" s="55">
        <f>IF((D22*E22)&gt;D22*254,"Acima do Limite Previsto",D22*E22)</f>
        <v>0</v>
      </c>
      <c r="L22" s="75"/>
    </row>
    <row r="23" spans="1:12" x14ac:dyDescent="0.2">
      <c r="A23" s="47"/>
      <c r="B23" s="94" t="s">
        <v>51</v>
      </c>
      <c r="C23" s="94" t="s">
        <v>87</v>
      </c>
      <c r="D23" s="39"/>
      <c r="E23" s="40"/>
      <c r="F23" s="56">
        <f>IF(D23=0,0,IF((E23/D23)&gt;182.66,"Acima do Limite Previsto",E23))</f>
        <v>0</v>
      </c>
    </row>
    <row r="24" spans="1:12" x14ac:dyDescent="0.2">
      <c r="A24" s="47"/>
      <c r="B24" s="94" t="s">
        <v>65</v>
      </c>
      <c r="C24" s="97" t="s">
        <v>87</v>
      </c>
      <c r="D24" s="39"/>
      <c r="E24" s="40"/>
      <c r="F24" s="56">
        <f>IF((D24*E24)&gt;D24*3330,"Acima do Limite Previsto",D24*E24)</f>
        <v>0</v>
      </c>
    </row>
    <row r="25" spans="1:12" x14ac:dyDescent="0.2">
      <c r="A25" s="47"/>
      <c r="B25" s="94" t="s">
        <v>66</v>
      </c>
      <c r="C25" s="94" t="s">
        <v>87</v>
      </c>
      <c r="D25" s="39"/>
      <c r="E25" s="40"/>
      <c r="F25" s="56">
        <f>IF((D25*E25)&gt;D25*714,"Acima do Limite Previsto",D25*E25)</f>
        <v>0</v>
      </c>
    </row>
    <row r="26" spans="1:12" x14ac:dyDescent="0.2">
      <c r="A26" s="47"/>
      <c r="B26" s="94" t="s">
        <v>77</v>
      </c>
      <c r="C26" s="94"/>
      <c r="D26" s="39"/>
      <c r="E26" s="40"/>
      <c r="F26" s="56">
        <f t="shared" ref="F26:F31" si="0">D26*E26</f>
        <v>0</v>
      </c>
    </row>
    <row r="27" spans="1:12" x14ac:dyDescent="0.2">
      <c r="A27" s="47"/>
      <c r="B27" s="94" t="s">
        <v>76</v>
      </c>
      <c r="C27" s="94" t="s">
        <v>87</v>
      </c>
      <c r="D27" s="39"/>
      <c r="E27" s="40"/>
      <c r="F27" s="56">
        <f t="shared" si="0"/>
        <v>0</v>
      </c>
    </row>
    <row r="28" spans="1:12" x14ac:dyDescent="0.2">
      <c r="A28" s="47"/>
      <c r="B28" s="43"/>
      <c r="C28" s="43"/>
      <c r="D28" s="39"/>
      <c r="E28" s="40"/>
      <c r="F28" s="56">
        <f t="shared" si="0"/>
        <v>0</v>
      </c>
    </row>
    <row r="29" spans="1:12" x14ac:dyDescent="0.2">
      <c r="A29" s="47"/>
      <c r="B29" s="43"/>
      <c r="C29" s="44"/>
      <c r="D29" s="39"/>
      <c r="E29" s="40"/>
      <c r="F29" s="56">
        <f t="shared" si="0"/>
        <v>0</v>
      </c>
    </row>
    <row r="30" spans="1:12" x14ac:dyDescent="0.2">
      <c r="A30" s="47"/>
      <c r="B30" s="43"/>
      <c r="C30" s="44"/>
      <c r="D30" s="39"/>
      <c r="E30" s="40"/>
      <c r="F30" s="56">
        <f t="shared" si="0"/>
        <v>0</v>
      </c>
    </row>
    <row r="31" spans="1:12" ht="13.5" thickBot="1" x14ac:dyDescent="0.25">
      <c r="A31" s="48"/>
      <c r="B31" s="41"/>
      <c r="C31" s="41"/>
      <c r="D31" s="41"/>
      <c r="E31" s="42"/>
      <c r="F31" s="56">
        <f t="shared" si="0"/>
        <v>0</v>
      </c>
    </row>
    <row r="32" spans="1:12" ht="13.5" thickBot="1" x14ac:dyDescent="0.25">
      <c r="A32" s="80"/>
      <c r="B32" s="84" t="s">
        <v>70</v>
      </c>
      <c r="C32" s="84"/>
      <c r="D32" s="84"/>
      <c r="E32" s="85"/>
      <c r="F32" s="57">
        <f>SUM(F21:F31)</f>
        <v>0</v>
      </c>
    </row>
    <row r="33" spans="1:6" ht="6" customHeight="1" thickBot="1" x14ac:dyDescent="0.25"/>
    <row r="34" spans="1:6" x14ac:dyDescent="0.2">
      <c r="A34" s="152" t="s">
        <v>54</v>
      </c>
      <c r="B34" s="153"/>
      <c r="C34" s="154"/>
      <c r="D34" s="155"/>
      <c r="E34" s="155"/>
      <c r="F34" s="156"/>
    </row>
    <row r="35" spans="1:6" x14ac:dyDescent="0.2">
      <c r="A35" s="157" t="s">
        <v>55</v>
      </c>
      <c r="B35" s="158"/>
      <c r="C35" s="159"/>
      <c r="D35" s="160"/>
      <c r="E35" s="160"/>
      <c r="F35" s="161"/>
    </row>
    <row r="36" spans="1:6" x14ac:dyDescent="0.2">
      <c r="A36" s="157" t="s">
        <v>56</v>
      </c>
      <c r="B36" s="158"/>
      <c r="C36" s="159"/>
      <c r="D36" s="160"/>
      <c r="E36" s="160"/>
      <c r="F36" s="161"/>
    </row>
    <row r="37" spans="1:6" x14ac:dyDescent="0.2">
      <c r="A37" s="157" t="s">
        <v>57</v>
      </c>
      <c r="B37" s="158"/>
      <c r="C37" s="159"/>
      <c r="D37" s="160"/>
      <c r="E37" s="160"/>
      <c r="F37" s="161"/>
    </row>
    <row r="38" spans="1:6" x14ac:dyDescent="0.2">
      <c r="A38" s="157" t="s">
        <v>69</v>
      </c>
      <c r="B38" s="158"/>
      <c r="C38" s="159"/>
      <c r="D38" s="165"/>
      <c r="E38" s="165"/>
      <c r="F38" s="166"/>
    </row>
    <row r="39" spans="1:6" ht="13.5" thickBot="1" x14ac:dyDescent="0.25">
      <c r="A39" s="98"/>
      <c r="B39" s="99" t="s">
        <v>58</v>
      </c>
      <c r="C39" s="167"/>
      <c r="D39" s="168"/>
      <c r="E39" s="168"/>
      <c r="F39" s="169"/>
    </row>
    <row r="40" spans="1:6" ht="13.5" thickBot="1" x14ac:dyDescent="0.25">
      <c r="A40" s="72"/>
      <c r="B40" s="86"/>
      <c r="C40" s="49"/>
      <c r="D40" s="49"/>
      <c r="E40" s="49"/>
      <c r="F40" s="49"/>
    </row>
    <row r="41" spans="1:6" x14ac:dyDescent="0.2">
      <c r="A41" s="87" t="s">
        <v>84</v>
      </c>
      <c r="B41" s="88"/>
      <c r="C41" s="52"/>
      <c r="D41" s="52"/>
      <c r="E41" s="63"/>
      <c r="F41" s="53"/>
    </row>
    <row r="42" spans="1:6" ht="13.5" thickBot="1" x14ac:dyDescent="0.25">
      <c r="A42" s="48"/>
      <c r="B42" s="89"/>
      <c r="C42" s="50"/>
      <c r="D42" s="50"/>
      <c r="E42" s="90" t="s">
        <v>82</v>
      </c>
      <c r="F42" s="51"/>
    </row>
    <row r="43" spans="1:6" x14ac:dyDescent="0.2">
      <c r="A43" s="100" t="s">
        <v>74</v>
      </c>
      <c r="B43" s="101"/>
      <c r="C43" s="101"/>
      <c r="D43" s="101"/>
      <c r="E43" s="101"/>
      <c r="F43" s="101"/>
    </row>
    <row r="44" spans="1:6" x14ac:dyDescent="0.2">
      <c r="A44" s="170" t="s">
        <v>85</v>
      </c>
      <c r="B44" s="171"/>
      <c r="C44" s="171"/>
      <c r="D44" s="171"/>
      <c r="E44" s="171"/>
      <c r="F44" s="171"/>
    </row>
    <row r="45" spans="1:6" x14ac:dyDescent="0.2">
      <c r="A45" s="102" t="s">
        <v>86</v>
      </c>
      <c r="B45" s="103"/>
      <c r="C45" s="103"/>
      <c r="D45" s="103"/>
      <c r="E45" s="103"/>
      <c r="F45" s="103"/>
    </row>
    <row r="46" spans="1:6" x14ac:dyDescent="0.2">
      <c r="A46" s="104" t="s">
        <v>90</v>
      </c>
      <c r="B46" s="105"/>
      <c r="C46" s="105"/>
      <c r="D46" s="105"/>
      <c r="E46" s="105"/>
      <c r="F46" s="105"/>
    </row>
    <row r="47" spans="1:6" x14ac:dyDescent="0.2">
      <c r="A47" s="105"/>
      <c r="B47" s="105"/>
      <c r="C47" s="105"/>
      <c r="D47" s="105"/>
      <c r="E47" s="105"/>
      <c r="F47" s="105"/>
    </row>
    <row r="48" spans="1:6" x14ac:dyDescent="0.2">
      <c r="A48" s="162">
        <f ca="1">TODAY()</f>
        <v>45860</v>
      </c>
      <c r="B48" s="162"/>
      <c r="C48" s="162"/>
      <c r="D48" s="162"/>
      <c r="E48" s="162"/>
      <c r="F48" s="162"/>
    </row>
    <row r="49" spans="1:6" x14ac:dyDescent="0.2">
      <c r="A49" s="73"/>
      <c r="B49" s="73"/>
      <c r="C49" s="73"/>
      <c r="D49" s="73"/>
      <c r="E49" s="73"/>
      <c r="F49" s="73"/>
    </row>
    <row r="50" spans="1:6" ht="13.5" thickBot="1" x14ac:dyDescent="0.25">
      <c r="A50" s="73"/>
      <c r="B50" s="73"/>
      <c r="C50" s="66"/>
      <c r="D50" s="66"/>
      <c r="E50" s="66"/>
      <c r="F50" s="73"/>
    </row>
    <row r="51" spans="1:6" x14ac:dyDescent="0.2">
      <c r="A51" s="163" t="s">
        <v>75</v>
      </c>
      <c r="B51" s="164"/>
      <c r="C51" s="164"/>
      <c r="D51" s="164"/>
      <c r="E51" s="164"/>
      <c r="F51" s="164"/>
    </row>
  </sheetData>
  <sheetProtection password="DCA6" sheet="1"/>
  <mergeCells count="25">
    <mergeCell ref="A48:F48"/>
    <mergeCell ref="A51:F51"/>
    <mergeCell ref="A37:B37"/>
    <mergeCell ref="C37:F37"/>
    <mergeCell ref="A38:B38"/>
    <mergeCell ref="C38:F38"/>
    <mergeCell ref="C39:F39"/>
    <mergeCell ref="A44:F44"/>
    <mergeCell ref="A9:C9"/>
    <mergeCell ref="A34:B34"/>
    <mergeCell ref="C34:F34"/>
    <mergeCell ref="A35:B35"/>
    <mergeCell ref="C35:F35"/>
    <mergeCell ref="A36:B36"/>
    <mergeCell ref="C36:F36"/>
    <mergeCell ref="A1:F1"/>
    <mergeCell ref="A2:F2"/>
    <mergeCell ref="A6:F6"/>
    <mergeCell ref="A18:B18"/>
    <mergeCell ref="C18:E18"/>
    <mergeCell ref="A17:B17"/>
    <mergeCell ref="A14:F15"/>
    <mergeCell ref="D9:F9"/>
    <mergeCell ref="D10:F10"/>
    <mergeCell ref="A10:C10"/>
  </mergeCells>
  <dataValidations count="1">
    <dataValidation type="date" operator="greaterThan" allowBlank="1" showInputMessage="1" showErrorMessage="1" sqref="A21 A26:A27" xr:uid="{6731EE52-A1AA-4210-92CB-E15ABDA70A9D}">
      <formula1>42736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3</xdr:col>
                <xdr:colOff>142875</xdr:colOff>
                <xdr:row>0</xdr:row>
                <xdr:rowOff>57150</xdr:rowOff>
              </from>
              <to>
                <xdr:col>4</xdr:col>
                <xdr:colOff>152400</xdr:colOff>
                <xdr:row>0</xdr:row>
                <xdr:rowOff>781050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Tabelas</vt:lpstr>
      <vt:lpstr>Plan1</vt:lpstr>
      <vt:lpstr>Fomulário Atualizado</vt:lpstr>
      <vt:lpstr>Cidades</vt:lpstr>
      <vt:lpstr>Natureza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Lucas Duarte</cp:lastModifiedBy>
  <cp:lastPrinted>2021-10-21T20:37:28Z</cp:lastPrinted>
  <dcterms:created xsi:type="dcterms:W3CDTF">2013-05-27T12:11:20Z</dcterms:created>
  <dcterms:modified xsi:type="dcterms:W3CDTF">2025-07-22T19:43:13Z</dcterms:modified>
</cp:coreProperties>
</file>